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tensois/Desktop/Sten/JÕEPÄÄSTE/Lepingud PPA-ga/Mootor 05.12.2022 numbriga 20-1.63425-1/"/>
    </mc:Choice>
  </mc:AlternateContent>
  <xr:revisionPtr revIDLastSave="0" documentId="8_{D088FD2B-F9BB-DA40-8FEE-EA0EE83C83CF}" xr6:coauthVersionLast="47" xr6:coauthVersionMax="47" xr10:uidLastSave="{00000000-0000-0000-0000-000000000000}"/>
  <bookViews>
    <workbookView xWindow="0" yWindow="740" windowWidth="19420" windowHeight="10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7" i="1"/>
  <c r="C22" i="1"/>
  <c r="C30" i="1"/>
  <c r="C38" i="1"/>
  <c r="C36" i="1"/>
  <c r="C28" i="1"/>
  <c r="C34" i="1"/>
  <c r="C40" i="1"/>
  <c r="C41" i="1"/>
  <c r="C20" i="1"/>
  <c r="C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tc={E816EE93-AA98-484F-8752-CDDC6C88E182}</author>
    <author>tc={D0243F45-6174-4EC2-8EAF-D59B3B791C47}</author>
    <author>tc={41BCF01F-F94C-40F3-89A2-469F3E62C246}</author>
    <author>tc={9753E1DF-6C86-4590-A274-2865B81A2663}</author>
    <author>tc={CDFF38A1-5825-4C26-8F24-1A4D89084988}</author>
    <author>tc={49D26126-D472-4D4B-9349-08E333145407}</author>
    <author>tc={4A503121-86E0-43F3-8A63-BF9180B5185A}</author>
  </authors>
  <commentList>
    <comment ref="C15" authorId="0" shapeId="0" xr:uid="{E816EE93-AA98-484F-8752-CDDC6C88E182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Talgud 50%, väikesündmus 15000, VEP retked 50%+projektijuht 13500
</t>
        </r>
      </text>
    </comment>
    <comment ref="C20" authorId="1" shapeId="0" xr:uid="{D0243F45-6174-4EC2-8EAF-D59B3B791C47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Koolitus 4000, Talgud 50%, väikesündmus 10000, VEP retked 50%, Projektijuht 13500</t>
        </r>
      </text>
    </comment>
    <comment ref="C28" authorId="2" shapeId="0" xr:uid="{41BCF01F-F94C-40F3-89A2-469F3E62C24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Koolitus 4000, Turundusplaan 4950, CVI 3440, projektijuht 13500</t>
        </r>
      </text>
    </comment>
    <comment ref="C34" authorId="3" shapeId="0" xr:uid="{9753E1DF-6C86-4590-A274-2865B81A266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piloot</t>
        </r>
      </text>
    </comment>
    <comment ref="C36" authorId="4" shapeId="0" xr:uid="{CDFF38A1-5825-4C26-8F24-1A4D8908498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Rootsi, Eesti, koolitus, piloot, trükised, kodukas, CVI50%, turundusplaan50%, VEP retked, väikesündmused, talgud, projektijuht</t>
        </r>
      </text>
    </comment>
    <comment ref="C40" authorId="5" shapeId="0" xr:uid="{49D26126-D472-4D4B-9349-08E333145407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piloot, tootetutvustusreis
</t>
        </r>
      </text>
    </comment>
    <comment ref="C41" authorId="6" shapeId="0" xr:uid="{4A503121-86E0-43F3-8A63-BF9180B5185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Koolitus, piloot, pressireis, talgud, väikesündmused, VEP retked, projektijuht</t>
        </r>
      </text>
    </comment>
  </commentList>
</comments>
</file>

<file path=xl/sharedStrings.xml><?xml version="1.0" encoding="utf-8"?>
<sst xmlns="http://schemas.openxmlformats.org/spreadsheetml/2006/main" count="39" uniqueCount="23">
  <si>
    <t xml:space="preserve"> Maksete prognoos</t>
  </si>
  <si>
    <t>Projekti number: 2021-2027.5.02.23-0213</t>
  </si>
  <si>
    <t>Projekti nimi:  „Võrtsjärve-Emajõe-Peipsi võrgustiku ja veetee arendamine“</t>
  </si>
  <si>
    <t>Toetuse saaja nimi: Tartumaa Omavalitsuste Liit</t>
  </si>
  <si>
    <t xml:space="preserve"> Jkr nr</t>
  </si>
  <si>
    <t>Periood</t>
  </si>
  <si>
    <t xml:space="preserve">  Eeldatav toetuse summa</t>
  </si>
  <si>
    <t>01.01-30.06.2024</t>
  </si>
  <si>
    <t>Mittetulundusühing Luunja
Vabatahtlik Jõepääste</t>
  </si>
  <si>
    <t>Võrtsjärve Sõprade Selts</t>
  </si>
  <si>
    <t>Tartumaa Omavalitsuste Liit</t>
  </si>
  <si>
    <t>kaudsed kulud</t>
  </si>
  <si>
    <t>01.07-30.09.2024</t>
  </si>
  <si>
    <t>Elva Vallavalitsus</t>
  </si>
  <si>
    <t>Pedajased paadimehed OÜ</t>
  </si>
  <si>
    <t>01.10-31.12.2024</t>
  </si>
  <si>
    <t>Sihtasutus Luunja Jõesadam</t>
  </si>
  <si>
    <t>Tartumaa Arendusselts</t>
  </si>
  <si>
    <t>Viljandi Vallavalitsus</t>
  </si>
  <si>
    <t>01.01-31.12.2025</t>
  </si>
  <si>
    <t>Viljandimaa Omavalitsuste Liit</t>
  </si>
  <si>
    <t>01.01-30.08.2026</t>
  </si>
  <si>
    <t xml:space="preserve">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</si>
</sst>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ilvia Leiaru" id="{D4BAA10E-9713-4FDF-BA70-9A4D29E4146F}" userId="S::silvia.leiaru@tartumaa.ee::0fa9f7a6-5cc1-4827-90b6-52980ed92fe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5" dT="2024-04-09T13:06:48.32" personId="{D4BAA10E-9713-4FDF-BA70-9A4D29E4146F}" id="{E816EE93-AA98-484F-8752-CDDC6C88E182}">
    <text xml:space="preserve">Talgud 50%, väikesündmus 15000, VEP retked 50%+projektijuht 13500
</text>
  </threadedComment>
  <threadedComment ref="C20" dT="2024-04-09T13:03:51.05" personId="{D4BAA10E-9713-4FDF-BA70-9A4D29E4146F}" id="{D0243F45-6174-4EC2-8EAF-D59B3B791C47}">
    <text>Koolitus 4000, Talgud 50%, väikesündmus 10000, VEP retked 50%, Projektijuht 13500</text>
  </threadedComment>
  <threadedComment ref="C28" dT="2024-04-09T13:03:38.69" personId="{D4BAA10E-9713-4FDF-BA70-9A4D29E4146F}" id="{41BCF01F-F94C-40F3-89A2-469F3E62C246}">
    <text>Koolitus 4000, Turundusplaan 4950, CVI 3440, projektijuht 13500</text>
  </threadedComment>
  <threadedComment ref="C34" dT="2024-04-09T13:03:28.23" personId="{D4BAA10E-9713-4FDF-BA70-9A4D29E4146F}" id="{9753E1DF-6C86-4590-A274-2865B81A2663}">
    <text>piloot</text>
  </threadedComment>
  <threadedComment ref="C36" dT="2024-04-09T13:02:46.76" personId="{D4BAA10E-9713-4FDF-BA70-9A4D29E4146F}" id="{CDFF38A1-5825-4C26-8F24-1A4D89084988}">
    <text>Rootsi, Eesti, koolitus, piloot, trükised, kodukas, CVI50%, turundusplaan50%, VEP retked, väikesündmused, talgud, projektijuht</text>
  </threadedComment>
  <threadedComment ref="C40" dT="2024-04-09T13:03:01.49" personId="{D4BAA10E-9713-4FDF-BA70-9A4D29E4146F}" id="{49D26126-D472-4D4B-9349-08E333145407}">
    <text xml:space="preserve">piloot, tootetutvustusreis
</text>
  </threadedComment>
  <threadedComment ref="C41" dT="2024-04-09T13:03:13.19" personId="{D4BAA10E-9713-4FDF-BA70-9A4D29E4146F}" id="{4A503121-86E0-43F3-8A63-BF9180B5185A}">
    <text>Koolitus, piloot, pressireis, talgud, väikesündmused, VEP retked, projektijuht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43"/>
  <sheetViews>
    <sheetView tabSelected="1" zoomScaleNormal="100" workbookViewId="0">
      <selection activeCell="E33" sqref="E33"/>
    </sheetView>
  </sheetViews>
  <sheetFormatPr baseColWidth="10" defaultColWidth="8.83203125" defaultRowHeight="15" x14ac:dyDescent="0.2"/>
  <cols>
    <col min="2" max="2" width="27.5" customWidth="1"/>
    <col min="3" max="3" width="25.6640625" customWidth="1"/>
    <col min="4" max="4" width="11.5" style="20" customWidth="1"/>
    <col min="5" max="5" width="10.5" customWidth="1"/>
    <col min="6" max="6" width="10.1640625" customWidth="1"/>
  </cols>
  <sheetData>
    <row r="2" spans="1:4" ht="22.25" customHeight="1" x14ac:dyDescent="0.2">
      <c r="A2" s="23" t="s">
        <v>0</v>
      </c>
      <c r="B2" s="23"/>
      <c r="C2" s="23"/>
      <c r="D2" s="23"/>
    </row>
    <row r="5" spans="1:4" x14ac:dyDescent="0.2">
      <c r="A5" s="22" t="s">
        <v>1</v>
      </c>
      <c r="B5" s="23"/>
      <c r="C5" s="23"/>
      <c r="D5" s="23"/>
    </row>
    <row r="7" spans="1:4" x14ac:dyDescent="0.2">
      <c r="A7" s="22" t="s">
        <v>2</v>
      </c>
      <c r="B7" s="23"/>
      <c r="C7" s="23"/>
      <c r="D7" s="23"/>
    </row>
    <row r="9" spans="1:4" x14ac:dyDescent="0.2">
      <c r="A9" s="1" t="s">
        <v>3</v>
      </c>
    </row>
    <row r="11" spans="1:4" s="1" customFormat="1" ht="56.25" customHeight="1" x14ac:dyDescent="0.2">
      <c r="A11" s="7" t="s">
        <v>4</v>
      </c>
      <c r="B11" s="8" t="s">
        <v>5</v>
      </c>
      <c r="C11" s="8" t="s">
        <v>6</v>
      </c>
      <c r="D11" s="21"/>
    </row>
    <row r="12" spans="1:4" s="1" customFormat="1" x14ac:dyDescent="0.2">
      <c r="A12" s="9">
        <v>1</v>
      </c>
      <c r="B12" s="9" t="s">
        <v>7</v>
      </c>
      <c r="C12" s="10">
        <f>SUM(C13:C16)</f>
        <v>84399</v>
      </c>
      <c r="D12" s="21"/>
    </row>
    <row r="13" spans="1:4" ht="32" x14ac:dyDescent="0.2">
      <c r="A13" s="2"/>
      <c r="B13" s="6" t="s">
        <v>8</v>
      </c>
      <c r="C13" s="3">
        <v>45994</v>
      </c>
    </row>
    <row r="14" spans="1:4" x14ac:dyDescent="0.2">
      <c r="A14" s="2"/>
      <c r="B14" s="5" t="s">
        <v>9</v>
      </c>
      <c r="C14" s="3">
        <v>12000</v>
      </c>
    </row>
    <row r="15" spans="1:4" x14ac:dyDescent="0.2">
      <c r="A15" s="2"/>
      <c r="B15" s="5" t="s">
        <v>10</v>
      </c>
      <c r="C15" s="3">
        <f>(2000+15000+2500+13500)*0.75</f>
        <v>24750</v>
      </c>
    </row>
    <row r="16" spans="1:4" x14ac:dyDescent="0.2">
      <c r="A16" s="2"/>
      <c r="B16" s="17" t="s">
        <v>11</v>
      </c>
      <c r="C16" s="3">
        <v>1655</v>
      </c>
    </row>
    <row r="17" spans="1:4" s="1" customFormat="1" x14ac:dyDescent="0.2">
      <c r="A17" s="9">
        <v>2</v>
      </c>
      <c r="B17" s="9" t="s">
        <v>12</v>
      </c>
      <c r="C17" s="10">
        <f>SUM(C18:C21)</f>
        <v>123930</v>
      </c>
      <c r="D17" s="21"/>
    </row>
    <row r="18" spans="1:4" x14ac:dyDescent="0.2">
      <c r="A18" s="2"/>
      <c r="B18" s="5" t="s">
        <v>13</v>
      </c>
      <c r="C18" s="3">
        <v>52500</v>
      </c>
    </row>
    <row r="19" spans="1:4" x14ac:dyDescent="0.2">
      <c r="A19" s="2"/>
      <c r="B19" s="12" t="s">
        <v>14</v>
      </c>
      <c r="C19" s="15">
        <v>45000</v>
      </c>
    </row>
    <row r="20" spans="1:4" x14ac:dyDescent="0.2">
      <c r="A20" s="2"/>
      <c r="B20" s="12" t="s">
        <v>10</v>
      </c>
      <c r="C20" s="15">
        <f>(4000+2000+10000+2500+13500)*0.75</f>
        <v>24000</v>
      </c>
    </row>
    <row r="21" spans="1:4" x14ac:dyDescent="0.2">
      <c r="A21" s="2"/>
      <c r="B21" s="19" t="s">
        <v>11</v>
      </c>
      <c r="C21" s="15">
        <v>2430</v>
      </c>
    </row>
    <row r="22" spans="1:4" s="1" customFormat="1" x14ac:dyDescent="0.2">
      <c r="A22" s="9">
        <v>3</v>
      </c>
      <c r="B22" s="13" t="s">
        <v>15</v>
      </c>
      <c r="C22" s="16">
        <f>SUM(C23:C29)</f>
        <v>517149.5</v>
      </c>
      <c r="D22" s="21"/>
    </row>
    <row r="23" spans="1:4" x14ac:dyDescent="0.2">
      <c r="A23" s="2"/>
      <c r="B23" s="12" t="s">
        <v>13</v>
      </c>
      <c r="C23" s="15">
        <v>120000</v>
      </c>
    </row>
    <row r="24" spans="1:4" x14ac:dyDescent="0.2">
      <c r="A24" s="2"/>
      <c r="B24" s="12" t="s">
        <v>16</v>
      </c>
      <c r="C24" s="15">
        <v>191879</v>
      </c>
    </row>
    <row r="25" spans="1:4" x14ac:dyDescent="0.2">
      <c r="A25" s="2"/>
      <c r="B25" s="12" t="s">
        <v>14</v>
      </c>
      <c r="C25" s="15">
        <v>47963</v>
      </c>
    </row>
    <row r="26" spans="1:4" x14ac:dyDescent="0.2">
      <c r="A26" s="2"/>
      <c r="B26" s="12" t="s">
        <v>17</v>
      </c>
      <c r="C26" s="15">
        <v>10000</v>
      </c>
    </row>
    <row r="27" spans="1:4" x14ac:dyDescent="0.2">
      <c r="A27" s="2"/>
      <c r="B27" s="5" t="s">
        <v>18</v>
      </c>
      <c r="C27" s="14">
        <v>117750</v>
      </c>
    </row>
    <row r="28" spans="1:4" x14ac:dyDescent="0.2">
      <c r="A28" s="2"/>
      <c r="B28" s="5" t="s">
        <v>10</v>
      </c>
      <c r="C28" s="3">
        <f>(4000+4950+3440+13500)*0.75</f>
        <v>19417.5</v>
      </c>
    </row>
    <row r="29" spans="1:4" x14ac:dyDescent="0.2">
      <c r="A29" s="2"/>
      <c r="B29" s="17" t="s">
        <v>11</v>
      </c>
      <c r="C29" s="3">
        <v>10140</v>
      </c>
    </row>
    <row r="30" spans="1:4" s="1" customFormat="1" x14ac:dyDescent="0.2">
      <c r="A30" s="9">
        <v>4</v>
      </c>
      <c r="B30" s="9" t="s">
        <v>19</v>
      </c>
      <c r="C30" s="10">
        <f>SUM(C31:C37)</f>
        <v>1181662.75</v>
      </c>
      <c r="D30" s="21"/>
    </row>
    <row r="31" spans="1:4" x14ac:dyDescent="0.2">
      <c r="A31" s="2"/>
      <c r="B31" s="5" t="s">
        <v>13</v>
      </c>
      <c r="C31" s="3">
        <v>586124</v>
      </c>
    </row>
    <row r="32" spans="1:4" x14ac:dyDescent="0.2">
      <c r="A32" s="2"/>
      <c r="B32" s="5" t="s">
        <v>16</v>
      </c>
      <c r="C32" s="3">
        <v>191866</v>
      </c>
    </row>
    <row r="33" spans="1:4" x14ac:dyDescent="0.2">
      <c r="A33" s="2"/>
      <c r="B33" s="5" t="s">
        <v>17</v>
      </c>
      <c r="C33" s="3">
        <v>22000</v>
      </c>
    </row>
    <row r="34" spans="1:4" x14ac:dyDescent="0.2">
      <c r="A34" s="2"/>
      <c r="B34" s="5" t="s">
        <v>20</v>
      </c>
      <c r="C34" s="3">
        <f>(20000)*0.75</f>
        <v>15000</v>
      </c>
    </row>
    <row r="35" spans="1:4" x14ac:dyDescent="0.2">
      <c r="A35" s="2"/>
      <c r="B35" s="5" t="s">
        <v>9</v>
      </c>
      <c r="C35" s="3">
        <v>183764</v>
      </c>
    </row>
    <row r="36" spans="1:4" x14ac:dyDescent="0.2">
      <c r="A36" s="2"/>
      <c r="B36" s="5" t="s">
        <v>10</v>
      </c>
      <c r="C36" s="3">
        <f>(30000+12500+16000+40000+4000+25000+5000+4950+3435+25000+6600+40500)*0.75</f>
        <v>159738.75</v>
      </c>
    </row>
    <row r="37" spans="1:4" x14ac:dyDescent="0.2">
      <c r="A37" s="2"/>
      <c r="B37" s="17" t="s">
        <v>11</v>
      </c>
      <c r="C37" s="3">
        <v>23170</v>
      </c>
    </row>
    <row r="38" spans="1:4" s="1" customFormat="1" x14ac:dyDescent="0.2">
      <c r="A38" s="9">
        <v>5</v>
      </c>
      <c r="B38" s="9" t="s">
        <v>21</v>
      </c>
      <c r="C38" s="10">
        <f>SUM(C39:C42)</f>
        <v>96148</v>
      </c>
      <c r="D38" s="21"/>
    </row>
    <row r="39" spans="1:4" x14ac:dyDescent="0.2">
      <c r="A39" s="4"/>
      <c r="B39" s="5" t="s">
        <v>17</v>
      </c>
      <c r="C39" s="3">
        <v>5613</v>
      </c>
    </row>
    <row r="40" spans="1:4" x14ac:dyDescent="0.2">
      <c r="A40" s="4"/>
      <c r="B40" s="5" t="s">
        <v>20</v>
      </c>
      <c r="C40" s="3">
        <f>(20000+5600)*0.75</f>
        <v>19200</v>
      </c>
    </row>
    <row r="41" spans="1:4" x14ac:dyDescent="0.2">
      <c r="A41" s="4"/>
      <c r="B41" s="5" t="s">
        <v>10</v>
      </c>
      <c r="C41" s="3">
        <f>(8000+20000+2000+25000+5000+5600+27000)*0.75</f>
        <v>69450</v>
      </c>
    </row>
    <row r="42" spans="1:4" x14ac:dyDescent="0.2">
      <c r="A42" s="4"/>
      <c r="B42" s="18" t="s">
        <v>11</v>
      </c>
      <c r="C42" s="3">
        <v>1885</v>
      </c>
    </row>
    <row r="43" spans="1:4" s="1" customFormat="1" x14ac:dyDescent="0.2">
      <c r="A43" s="24" t="s">
        <v>22</v>
      </c>
      <c r="B43" s="25"/>
      <c r="C43" s="11">
        <v>2003287.14</v>
      </c>
      <c r="D43" s="21"/>
    </row>
  </sheetData>
  <mergeCells count="4">
    <mergeCell ref="A5:D5"/>
    <mergeCell ref="A7:D7"/>
    <mergeCell ref="A2:D2"/>
    <mergeCell ref="A43:B4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Orava</dc:creator>
  <cp:keywords/>
  <dc:description/>
  <cp:lastModifiedBy>Microsoft Office User</cp:lastModifiedBy>
  <cp:revision/>
  <dcterms:created xsi:type="dcterms:W3CDTF">2015-06-05T18:17:20Z</dcterms:created>
  <dcterms:modified xsi:type="dcterms:W3CDTF">2024-04-30T10:16:19Z</dcterms:modified>
  <cp:category/>
  <cp:contentStatus/>
</cp:coreProperties>
</file>